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 Land Analysis Reports\"/>
    </mc:Choice>
  </mc:AlternateContent>
  <xr:revisionPtr revIDLastSave="0" documentId="8_{DA959FB7-EE91-4617-AC89-19A2384246FC}" xr6:coauthVersionLast="47" xr6:coauthVersionMax="47" xr10:uidLastSave="{00000000-0000-0000-0000-000000000000}"/>
  <bookViews>
    <workbookView xWindow="28680" yWindow="-120" windowWidth="29040" windowHeight="15720" xr2:uid="{5B4A1B24-048C-45CD-9571-125BF2978031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K9" i="2"/>
  <c r="S9" i="2" s="1"/>
  <c r="Q9" i="2"/>
  <c r="R9" i="2"/>
  <c r="I3" i="2"/>
  <c r="K3" i="2"/>
  <c r="Q3" i="2" s="1"/>
  <c r="R3" i="2"/>
  <c r="S3" i="2"/>
  <c r="D4" i="2"/>
  <c r="G4" i="2"/>
  <c r="H4" i="2"/>
  <c r="J4" i="2"/>
  <c r="L4" i="2"/>
  <c r="M4" i="2"/>
  <c r="O4" i="2"/>
  <c r="P4" i="2"/>
  <c r="I6" i="2"/>
  <c r="I5" i="2" l="1"/>
  <c r="K4" i="2"/>
  <c r="M6" i="2" s="1"/>
  <c r="P6" i="2" l="1"/>
  <c r="S6" i="2"/>
</calcChain>
</file>

<file path=xl/sharedStrings.xml><?xml version="1.0" encoding="utf-8"?>
<sst xmlns="http://schemas.openxmlformats.org/spreadsheetml/2006/main" count="74" uniqueCount="66">
  <si>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</si>
  <si>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</si>
  <si>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</si>
  <si>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</si>
  <si>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</si>
  <si>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</si>
  <si>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</si>
  <si>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</si>
  <si>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</si>
  <si>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</si>
  <si>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</si>
  <si>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</si>
  <si>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</si>
  <si>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</si>
  <si>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</si>
  <si>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</si>
  <si>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</si>
  <si>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</si>
  <si>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</si>
  <si>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</si>
  <si>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</si>
  <si>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</si>
  <si>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</si>
  <si>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</si>
  <si>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</si>
  <si>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</si>
  <si>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</si>
  <si>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</si>
  <si>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</si>
  <si>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</si>
  <si>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</si>
  <si>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</si>
  <si>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</si>
  <si>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</si>
  <si>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</si>
  <si>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</si>
  <si>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</si>
  <si>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</si>
  <si>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</si>
  <si>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</si>
  <si>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</si>
  <si>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</si>
  <si>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</si>
  <si>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</si>
  <si>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003-015-002-1200</t>
  </si>
  <si>
    <t>31024 MUSKALLONGE TR</t>
  </si>
  <si>
    <t>WD</t>
  </si>
  <si>
    <t>03-ARM'S LENGTH</t>
  </si>
  <si>
    <t>4500</t>
  </si>
  <si>
    <t>L230/P289</t>
  </si>
  <si>
    <t>4500 LAKE SUPERIOR</t>
  </si>
  <si>
    <t>NOT INSPECTED</t>
  </si>
  <si>
    <t>401</t>
  </si>
  <si>
    <t>A-LIL LK HBR</t>
  </si>
  <si>
    <t>003-020-032-0310</t>
  </si>
  <si>
    <t>29998 W SUPERIOR DUNES RD</t>
  </si>
  <si>
    <t>L229/P256</t>
  </si>
  <si>
    <t xml:space="preserve">SUPERIOR DUNES 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</si>
  <si>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</si>
  <si>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</si>
  <si>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</si>
  <si>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</si>
  <si>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</si>
  <si>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</si>
  <si>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</si>
  <si>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2025 Superior Dunes Land Residual Analysis.  The analysis resulted in 1 improved sale yeilding a price per foot value of $386 per front foot.  This front foot value is not consistent with typical year over year values so is not considered in setting the 2025 rate per front foot.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</si>
</sst>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1862D-FE1E-46CE-8375-F5A5C8D814A2}">
  <dimension ref="A1:BL9"/>
  <sheetViews>
    <sheetView tabSelected="1" workbookViewId="0">
      <selection activeCell="A7" sqref="A7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5" customWidth="1"/>
    <col min="4" max="4" width="17.7109375" style="15" customWidth="1"/>
    <col min="5" max="5" width="8.7109375" customWidth="1"/>
    <col min="6" max="6" width="49.7109375" customWidth="1"/>
    <col min="7" max="8" width="17.7109375" style="15" customWidth="1"/>
    <col min="9" max="9" width="18.7109375" style="20" customWidth="1"/>
    <col min="10" max="10" width="17.7109375" style="15" customWidth="1"/>
    <col min="11" max="11" width="18.7109375" style="15" customWidth="1"/>
    <col min="12" max="12" width="20.7109375" style="15" customWidth="1"/>
    <col min="13" max="13" width="17.7109375" style="30" customWidth="1"/>
    <col min="14" max="14" width="10.7109375" style="34" customWidth="1"/>
    <col min="15" max="15" width="14.7109375" style="39" customWidth="1"/>
    <col min="16" max="16" width="16.7109375" style="39" customWidth="1"/>
    <col min="17" max="17" width="15.7109375" style="15" customWidth="1"/>
    <col min="18" max="18" width="17.7109375" style="15" customWidth="1"/>
    <col min="19" max="19" width="17.7109375" style="44" customWidth="1"/>
    <col min="20" max="20" width="17.7109375" style="39" customWidth="1"/>
    <col min="21" max="21" width="20.7109375" style="5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6" width="20.7109375" customWidth="1"/>
    <col min="37" max="37" width="21.7109375" customWidth="1"/>
    <col min="38" max="42" width="20.7109375" customWidth="1"/>
    <col min="43" max="43" width="21.7109375" customWidth="1"/>
    <col min="44" max="44" width="20.7109375" customWidth="1"/>
  </cols>
  <sheetData>
    <row r="1" spans="1:64" x14ac:dyDescent="0.25">
      <c r="A1" s="2" t="s">
        <v>0</v>
      </c>
      <c r="B1" s="2" t="s">
        <v>1</v>
      </c>
      <c r="C1" s="24" t="s">
        <v>2</v>
      </c>
      <c r="D1" s="14" t="s">
        <v>3</v>
      </c>
      <c r="E1" s="2" t="s">
        <v>4</v>
      </c>
      <c r="F1" s="2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L2" s="3"/>
      <c r="BC2" s="3"/>
      <c r="BE2" s="3"/>
    </row>
    <row r="3" spans="1:64" ht="15.75" thickBot="1" x14ac:dyDescent="0.3">
      <c r="A3" t="s">
        <v>54</v>
      </c>
      <c r="B3" t="s">
        <v>55</v>
      </c>
      <c r="C3" s="25">
        <v>44740</v>
      </c>
      <c r="D3" s="15">
        <v>459500</v>
      </c>
      <c r="E3" t="s">
        <v>46</v>
      </c>
      <c r="F3" t="s">
        <v>47</v>
      </c>
      <c r="G3" s="15">
        <v>459500</v>
      </c>
      <c r="H3" s="15">
        <v>222300</v>
      </c>
      <c r="I3" s="20">
        <f>H3/G3*100</f>
        <v>48.378672470076168</v>
      </c>
      <c r="J3" s="15">
        <v>466049</v>
      </c>
      <c r="K3" s="15">
        <f>G3-274049</f>
        <v>185451</v>
      </c>
      <c r="L3" s="15">
        <v>192000</v>
      </c>
      <c r="M3" s="30">
        <v>480</v>
      </c>
      <c r="N3" s="34">
        <v>897.42700200000002</v>
      </c>
      <c r="O3" s="39">
        <v>9.8889999999999993</v>
      </c>
      <c r="P3" s="39">
        <v>9.8889999999999993</v>
      </c>
      <c r="Q3" s="15">
        <f>K3/M3</f>
        <v>386.35624999999999</v>
      </c>
      <c r="R3" s="15">
        <f>K3/O3</f>
        <v>18753.261199312368</v>
      </c>
      <c r="S3" s="44">
        <f>K3/O3/43560</f>
        <v>0.43051563818439781</v>
      </c>
      <c r="T3" s="39">
        <v>480</v>
      </c>
      <c r="U3" s="6" t="s">
        <v>48</v>
      </c>
      <c r="V3" t="s">
        <v>56</v>
      </c>
      <c r="X3" t="s">
        <v>50</v>
      </c>
      <c r="Y3">
        <v>0</v>
      </c>
      <c r="Z3">
        <v>1</v>
      </c>
      <c r="AA3" t="s">
        <v>51</v>
      </c>
      <c r="AC3" s="7" t="s">
        <v>52</v>
      </c>
      <c r="AD3" t="s">
        <v>57</v>
      </c>
    </row>
    <row r="4" spans="1:64" ht="15.75" thickTop="1" x14ac:dyDescent="0.25">
      <c r="A4" s="8"/>
      <c r="B4" s="8"/>
      <c r="C4" s="26" t="s">
        <v>58</v>
      </c>
      <c r="D4" s="16">
        <f>+SUM(D2:D3)</f>
        <v>459500</v>
      </c>
      <c r="E4" s="8"/>
      <c r="F4" s="8"/>
      <c r="G4" s="16">
        <f>+SUM(G2:G3)</f>
        <v>459500</v>
      </c>
      <c r="H4" s="16">
        <f>+SUM(H2:H3)</f>
        <v>222300</v>
      </c>
      <c r="I4" s="21"/>
      <c r="J4" s="16">
        <f>+SUM(J2:J3)</f>
        <v>466049</v>
      </c>
      <c r="K4" s="16">
        <f>+SUM(K2:K3)</f>
        <v>185451</v>
      </c>
      <c r="L4" s="16">
        <f>+SUM(L2:L3)</f>
        <v>192000</v>
      </c>
      <c r="M4" s="31">
        <f>+SUM(M2:M3)</f>
        <v>480</v>
      </c>
      <c r="N4" s="35"/>
      <c r="O4" s="40">
        <f>+SUM(O2:O3)</f>
        <v>9.8889999999999993</v>
      </c>
      <c r="P4" s="40">
        <f>+SUM(P2:P3)</f>
        <v>9.8889999999999993</v>
      </c>
      <c r="Q4" s="16"/>
      <c r="R4" s="16"/>
      <c r="S4" s="45"/>
      <c r="T4" s="40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64" x14ac:dyDescent="0.25">
      <c r="A5" s="10"/>
      <c r="B5" s="10"/>
      <c r="C5" s="27"/>
      <c r="D5" s="17"/>
      <c r="E5" s="10"/>
      <c r="F5" s="10"/>
      <c r="G5" s="17"/>
      <c r="H5" s="17" t="s">
        <v>59</v>
      </c>
      <c r="I5" s="22">
        <f>H4/G4*100</f>
        <v>48.378672470076168</v>
      </c>
      <c r="J5" s="17"/>
      <c r="K5" s="17"/>
      <c r="L5" s="17" t="s">
        <v>60</v>
      </c>
      <c r="M5" s="32"/>
      <c r="N5" s="36"/>
      <c r="O5" s="41" t="s">
        <v>60</v>
      </c>
      <c r="P5" s="41"/>
      <c r="Q5" s="17"/>
      <c r="R5" s="17" t="s">
        <v>60</v>
      </c>
      <c r="S5" s="46"/>
      <c r="T5" s="41"/>
      <c r="U5" s="11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64" x14ac:dyDescent="0.25">
      <c r="A6" s="12"/>
      <c r="B6" s="12"/>
      <c r="C6" s="28"/>
      <c r="D6" s="18"/>
      <c r="E6" s="12"/>
      <c r="F6" s="12"/>
      <c r="G6" s="18"/>
      <c r="H6" s="18" t="s">
        <v>61</v>
      </c>
      <c r="I6" s="23" t="e">
        <f>STDEV(I2:I3)</f>
        <v>#DIV/0!</v>
      </c>
      <c r="J6" s="18"/>
      <c r="K6" s="18"/>
      <c r="L6" s="18" t="s">
        <v>62</v>
      </c>
      <c r="M6" s="48">
        <f>K4/M4</f>
        <v>386.35624999999999</v>
      </c>
      <c r="N6" s="37"/>
      <c r="O6" s="42" t="s">
        <v>63</v>
      </c>
      <c r="P6" s="42">
        <f>K4/O4</f>
        <v>18753.261199312368</v>
      </c>
      <c r="Q6" s="18"/>
      <c r="R6" s="18" t="s">
        <v>64</v>
      </c>
      <c r="S6" s="47">
        <f>K4/O4/43560</f>
        <v>0.43051563818439781</v>
      </c>
      <c r="T6" s="42"/>
      <c r="U6" s="13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64" x14ac:dyDescent="0.25">
      <c r="A7" s="1" t="s">
        <v>65</v>
      </c>
    </row>
    <row r="9" spans="1:64" x14ac:dyDescent="0.25">
      <c r="A9" t="s">
        <v>44</v>
      </c>
      <c r="B9" t="s">
        <v>45</v>
      </c>
      <c r="C9" s="25">
        <v>44795</v>
      </c>
      <c r="D9" s="15">
        <v>250000</v>
      </c>
      <c r="E9" t="s">
        <v>46</v>
      </c>
      <c r="F9" t="s">
        <v>47</v>
      </c>
      <c r="G9" s="15">
        <v>250000</v>
      </c>
      <c r="H9" s="15">
        <v>138200</v>
      </c>
      <c r="I9" s="20">
        <f>H9/G9*100</f>
        <v>55.279999999999994</v>
      </c>
      <c r="J9" s="15">
        <v>294057</v>
      </c>
      <c r="K9" s="15">
        <f>G9-203454</f>
        <v>46546</v>
      </c>
      <c r="L9" s="15">
        <v>90603</v>
      </c>
      <c r="M9" s="30">
        <v>166.67465000000001</v>
      </c>
      <c r="N9" s="34">
        <v>0</v>
      </c>
      <c r="O9" s="39">
        <v>3.11</v>
      </c>
      <c r="P9" s="39">
        <v>3.11</v>
      </c>
      <c r="Q9" s="15">
        <f>K9/M9</f>
        <v>279.26262332034293</v>
      </c>
      <c r="R9" s="15">
        <f>K9/O9</f>
        <v>14966.559485530548</v>
      </c>
      <c r="S9" s="44">
        <f>K9/O9/43560</f>
        <v>0.34358492850161954</v>
      </c>
      <c r="T9" s="39">
        <v>159.25</v>
      </c>
      <c r="U9" s="6" t="s">
        <v>48</v>
      </c>
      <c r="V9" t="s">
        <v>49</v>
      </c>
      <c r="X9" t="s">
        <v>50</v>
      </c>
      <c r="Y9">
        <v>0</v>
      </c>
      <c r="Z9">
        <v>0</v>
      </c>
      <c r="AA9" t="s">
        <v>51</v>
      </c>
      <c r="AC9" s="7" t="s">
        <v>52</v>
      </c>
      <c r="AD9" t="s">
        <v>53</v>
      </c>
    </row>
  </sheetData>
  <conditionalFormatting sqref="A3:AR3 AE2:AR2 A9:AD9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482DD-E7AB-4313-B504-9D70122A5BF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2025-02-04T22:35:17Z</dcterms:created>
  <dcterms:modified xsi:type="dcterms:W3CDTF">2025-02-04T22:43:59Z</dcterms:modified>
</cp:coreProperties>
</file>